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dminliveunc-my.sharepoint.com/personal/jmsbrain_ad_unc_edu/Documents/"/>
    </mc:Choice>
  </mc:AlternateContent>
  <xr:revisionPtr revIDLastSave="88" documentId="8_{A9FC6B1D-7E60-415C-B4DC-65E1CCC6D97A}" xr6:coauthVersionLast="47" xr6:coauthVersionMax="47" xr10:uidLastSave="{B38B29DC-881A-4367-80A8-3AC14D30ACBC}"/>
  <bookViews>
    <workbookView xWindow="-110" yWindow="-110" windowWidth="19420" windowHeight="11500" xr2:uid="{240A08C9-95C0-482C-97C8-D4756081F172}"/>
  </bookViews>
  <sheets>
    <sheet name="Current Cycle Budget" sheetId="6" r:id="rId1"/>
    <sheet name="Income Minus Expenses" sheetId="8" r:id="rId2"/>
    <sheet name="Recommendations" sheetId="7" r:id="rId3"/>
    <sheet name="March 2024" sheetId="1" r:id="rId4"/>
    <sheet name="July 2024" sheetId="2" r:id="rId5"/>
    <sheet name="December 2024" sheetId="3" r:id="rId6"/>
    <sheet name="March 2025" sheetId="4" r:id="rId7"/>
    <sheet name="July 2025" sheetId="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7" l="1"/>
  <c r="H3" i="7"/>
  <c r="H4" i="7" s="1"/>
  <c r="G9" i="6"/>
  <c r="F9" i="6"/>
  <c r="F11" i="6"/>
  <c r="J1" i="8"/>
  <c r="D3" i="8"/>
  <c r="D4" i="8"/>
  <c r="D5" i="8"/>
  <c r="D6" i="8"/>
  <c r="D2" i="8"/>
  <c r="B6" i="8"/>
  <c r="B3" i="8"/>
  <c r="C3" i="8"/>
  <c r="B2" i="8"/>
  <c r="C2" i="8"/>
  <c r="L7" i="7"/>
  <c r="L5" i="7"/>
  <c r="G7" i="6"/>
  <c r="G5" i="6"/>
  <c r="B15" i="7"/>
  <c r="B15" i="6"/>
  <c r="H1" i="4"/>
  <c r="G1" i="4"/>
  <c r="H1" i="3"/>
  <c r="G1" i="3"/>
  <c r="F9" i="7" l="1"/>
  <c r="H7" i="7" s="1"/>
</calcChain>
</file>

<file path=xl/sharedStrings.xml><?xml version="1.0" encoding="utf-8"?>
<sst xmlns="http://schemas.openxmlformats.org/spreadsheetml/2006/main" count="169" uniqueCount="102">
  <si>
    <t>Date</t>
  </si>
  <si>
    <t>Description</t>
  </si>
  <si>
    <t>Withdrawals</t>
  </si>
  <si>
    <t>Deposits</t>
  </si>
  <si>
    <t xml:space="preserve">DEPOSIT 6535 From Fla Region </t>
  </si>
  <si>
    <t xml:space="preserve">CHECK 5059 Reimbursement to Mat S </t>
  </si>
  <si>
    <t xml:space="preserve">Annual filing fee                                 $61.25 </t>
  </si>
  <si>
    <t xml:space="preserve">Raleigh/ Durham Mat S    travel       $ 417.70 </t>
  </si>
  <si>
    <t xml:space="preserve">Zonal hotel Tampa reimbursement   $360.94 </t>
  </si>
  <si>
    <t xml:space="preserve">CHECK 5101 Reimbursement to Ramon R </t>
  </si>
  <si>
    <t>Raleigh/ Durham   Belynda N travel</t>
  </si>
  <si>
    <t xml:space="preserve">CHECK 5060 Donation to Fla Region </t>
  </si>
  <si>
    <t xml:space="preserve">CHECK 5102 Reimbursement to Belynda </t>
  </si>
  <si>
    <t xml:space="preserve">3.28.2024 </t>
  </si>
  <si>
    <t xml:space="preserve">*Check # 5055 in the amount of $9,805.64 sent to NA world Services * </t>
  </si>
  <si>
    <t>*Check # 5055   sent to world *</t>
  </si>
  <si>
    <t xml:space="preserve">ATM DEPOSIT 81846892 DEPOSIT </t>
  </si>
  <si>
    <t xml:space="preserve">JULY Transactions as of 7.27.2024 zonal </t>
  </si>
  <si>
    <t>Check From Courage to Change</t>
  </si>
  <si>
    <t> Food at zonal Meeting - Raliegh NC on Zonal card</t>
  </si>
  <si>
    <t>*** Have not reconciled at the Bank yet**</t>
  </si>
  <si>
    <t>Lodging for Trusted servants (on Zonal Card)**</t>
  </si>
  <si>
    <t> Check 5061 Mat (Miami hotel  reimbursement )**</t>
  </si>
  <si>
    <t>Check 5062 Michelle ( Travel  )**</t>
  </si>
  <si>
    <t>Check 5063 Jacob S  Hotel Reimbursement for Zonal Meeting Room **</t>
  </si>
  <si>
    <t xml:space="preserve">                                                                   </t>
  </si>
  <si>
    <t>Check 2459 Received from AL NW FL RSCNA**</t>
  </si>
  <si>
    <t>Check donation Courage to change</t>
  </si>
  <si>
    <t>Food at zonal Meeting - Raliegh NC on Zonal card</t>
  </si>
  <si>
    <t>Lodging for Trusted servants (on Zonal Card</t>
  </si>
  <si>
    <t>Check 5061 Mat (Miami reimbursement</t>
  </si>
  <si>
    <t>Check 5063 Reimbursement for Zonal Meeting Room</t>
  </si>
  <si>
    <t>Check 5062 Michelle (Travel reimbursement</t>
  </si>
  <si>
    <t>Check 2459 Received from AL NW FL RSCNA</t>
  </si>
  <si>
    <t>Check 1581 Donation North Carolina Region</t>
  </si>
  <si>
    <t>Check 1586 Donation North Carolina Region</t>
  </si>
  <si>
    <t>Check 5064 California Steve Web Design</t>
  </si>
  <si>
    <t>Recurring annual zoom charge (September)</t>
  </si>
  <si>
    <t>Reimbursement Matt Facebook PSA until 12/9</t>
  </si>
  <si>
    <t>Reimbursement Matt Hotel for SEZF Room Miami</t>
  </si>
  <si>
    <t xml:space="preserve">Check   5104 Perdiem Belynda </t>
  </si>
  <si>
    <t xml:space="preserve">Printing Secretary </t>
  </si>
  <si>
    <t>Check  5105 Webservant  equipment (approved 12.7.24)</t>
  </si>
  <si>
    <t>Web servant  equipment Purchases ( approved 12.7.24)</t>
  </si>
  <si>
    <t>Travel Belynda   (reimbursement  to Ramon R)</t>
  </si>
  <si>
    <t xml:space="preserve">Sunbiz </t>
  </si>
  <si>
    <t>Check 1597 Donation North Carolina Region</t>
  </si>
  <si>
    <t xml:space="preserve"> Travel Michelle </t>
  </si>
  <si>
    <t>Trusted servant Travel Matt Travel ( bright line )</t>
  </si>
  <si>
    <t xml:space="preserve">Donation Georgia Region </t>
  </si>
  <si>
    <t>3/31.2025</t>
  </si>
  <si>
    <t>Reimbursement Patrick Joyce ( hotel Meeting space )</t>
  </si>
  <si>
    <t>Trusted servants lodging</t>
  </si>
  <si>
    <t>Donation South Florida Region</t>
  </si>
  <si>
    <t>Trusted servant Travel (Matt)</t>
  </si>
  <si>
    <t>Trusted servant Travel (Belynda )</t>
  </si>
  <si>
    <t>Reimbursement Shane (  hotel down payment )</t>
  </si>
  <si>
    <t xml:space="preserve">Donation North Carolina </t>
  </si>
  <si>
    <t>Donation Florida Region</t>
  </si>
  <si>
    <t>Donation  Courage to Change ( use of zoom platform)</t>
  </si>
  <si>
    <t>Income</t>
  </si>
  <si>
    <t>Expenses</t>
  </si>
  <si>
    <t>Corporate Filing</t>
  </si>
  <si>
    <t>Bank Charges</t>
  </si>
  <si>
    <t>Additional Needs</t>
  </si>
  <si>
    <t>Additional Needs Printing</t>
  </si>
  <si>
    <t>Facility Costs</t>
  </si>
  <si>
    <t>TS Travel</t>
  </si>
  <si>
    <t>TS Lodging</t>
  </si>
  <si>
    <t>TS Per Diem</t>
  </si>
  <si>
    <t>Technology</t>
  </si>
  <si>
    <t>PR Task Force</t>
  </si>
  <si>
    <t>Sec/Tresurer printing</t>
  </si>
  <si>
    <t>Budget Item</t>
  </si>
  <si>
    <t>Amount Budgeted</t>
  </si>
  <si>
    <t>Total Budget</t>
  </si>
  <si>
    <t>Fees</t>
  </si>
  <si>
    <t>PR</t>
  </si>
  <si>
    <t>Misc.</t>
  </si>
  <si>
    <t>TS Expenses</t>
  </si>
  <si>
    <t>Facilities</t>
  </si>
  <si>
    <t>Amount Spent to Date</t>
  </si>
  <si>
    <t>Budgeted</t>
  </si>
  <si>
    <t>Spend</t>
  </si>
  <si>
    <t>Spent</t>
  </si>
  <si>
    <t>Difference</t>
  </si>
  <si>
    <t>Meeting</t>
  </si>
  <si>
    <t>Code</t>
  </si>
  <si>
    <t>Total</t>
  </si>
  <si>
    <t>Summarized Budget</t>
  </si>
  <si>
    <t>This is March '24-July'25</t>
  </si>
  <si>
    <t>3 yr</t>
  </si>
  <si>
    <t>3 Year</t>
  </si>
  <si>
    <t>Expendable</t>
  </si>
  <si>
    <t>1 year</t>
  </si>
  <si>
    <t>The colored table is the consolidated budget categories used for the rest of the report.  The initial categories were more specific but not in a helpful way.</t>
  </si>
  <si>
    <t>This represents our current 2 year budget</t>
  </si>
  <si>
    <t>This is an illustration of the spending as of the writing of this report.</t>
  </si>
  <si>
    <t>This shows the income for each meeting's treasurer's report compared to the spending for that meeting.  The second chart is just a graph of that difference.</t>
  </si>
  <si>
    <t>Above is the current budget</t>
  </si>
  <si>
    <t>This is current budget vs spending</t>
  </si>
  <si>
    <t>This is the recommended budget for one year and three years.  It assumes one in person meeting per year, all other expenses voted on as needed.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</si>
</sst>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10" x14ac:knownFonts="1">
    <font>
      <sz val="11"/>
      <color theme="1"/>
      <name val="Aptos Narrow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mbria"/>
      <family val="1"/>
    </font>
    <font>
      <sz val="10"/>
      <color rgb="FF000000"/>
      <name val="Times New Roman"/>
      <family val="1"/>
    </font>
    <font>
      <sz val="12"/>
      <color rgb="FF000000"/>
      <name val="Calibri"/>
      <family val="2"/>
    </font>
    <font>
      <sz val="11"/>
      <color theme="1"/>
      <name val="Aptos Narrow"/>
      <family val="2"/>
      <scheme val="minor"/>
    </font>
    <font>
      <sz val="11"/>
      <color rgb="FFC0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7" fillId="0" borderId="0" applyFont="0" applyFill="0" applyBorder="0" applyAlignment="0" applyProtection="0"/>
  </cellStyleXfs>
  <cellXfs count="88">
    <xf numFmtId="0" fontId="0" fillId="0" borderId="0" xfId="0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4" fontId="2" fillId="0" borderId="3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4" fontId="4" fillId="0" borderId="3" xfId="0" applyNumberFormat="1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8" fontId="4" fillId="0" borderId="4" xfId="0" applyNumberFormat="1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6" fillId="0" borderId="0" xfId="0" applyFont="1" applyAlignment="1">
      <alignment vertical="center"/>
    </xf>
    <xf numFmtId="8" fontId="4" fillId="0" borderId="0" xfId="0" applyNumberFormat="1" applyFont="1" applyAlignment="1">
      <alignment vertical="center"/>
    </xf>
    <xf numFmtId="14" fontId="2" fillId="0" borderId="3" xfId="0" applyNumberFormat="1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8" fontId="2" fillId="0" borderId="4" xfId="0" applyNumberFormat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6" fontId="2" fillId="0" borderId="1" xfId="0" applyNumberFormat="1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8" fontId="2" fillId="0" borderId="2" xfId="0" applyNumberFormat="1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16" fontId="2" fillId="0" borderId="3" xfId="0" applyNumberFormat="1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0" fontId="3" fillId="2" borderId="0" xfId="0" applyFont="1" applyFill="1" applyAlignment="1">
      <alignment vertical="center"/>
    </xf>
    <xf numFmtId="0" fontId="0" fillId="3" borderId="0" xfId="0" applyFill="1"/>
    <xf numFmtId="8" fontId="0" fillId="3" borderId="0" xfId="0" applyNumberFormat="1" applyFill="1"/>
    <xf numFmtId="8" fontId="0" fillId="2" borderId="0" xfId="0" applyNumberFormat="1" applyFill="1"/>
    <xf numFmtId="44" fontId="0" fillId="0" borderId="0" xfId="1" applyFont="1"/>
    <xf numFmtId="44" fontId="0" fillId="0" borderId="0" xfId="0" applyNumberFormat="1"/>
    <xf numFmtId="16" fontId="0" fillId="0" borderId="0" xfId="0" applyNumberFormat="1"/>
    <xf numFmtId="8" fontId="0" fillId="4" borderId="0" xfId="0" applyNumberFormat="1" applyFill="1"/>
    <xf numFmtId="8" fontId="0" fillId="0" borderId="0" xfId="0" applyNumberFormat="1"/>
    <xf numFmtId="0" fontId="0" fillId="5" borderId="0" xfId="0" applyFill="1"/>
    <xf numFmtId="44" fontId="0" fillId="5" borderId="0" xfId="1" applyFont="1" applyFill="1"/>
    <xf numFmtId="0" fontId="0" fillId="7" borderId="0" xfId="0" applyFill="1"/>
    <xf numFmtId="0" fontId="0" fillId="7" borderId="8" xfId="0" applyFill="1" applyBorder="1"/>
    <xf numFmtId="0" fontId="0" fillId="6" borderId="10" xfId="0" applyFill="1" applyBorder="1"/>
    <xf numFmtId="8" fontId="0" fillId="6" borderId="11" xfId="0" applyNumberFormat="1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5" xfId="0" applyFill="1" applyBorder="1"/>
    <xf numFmtId="44" fontId="0" fillId="7" borderId="0" xfId="1" applyFont="1" applyFill="1"/>
    <xf numFmtId="0" fontId="0" fillId="6" borderId="11" xfId="0" applyFill="1" applyBorder="1"/>
    <xf numFmtId="0" fontId="0" fillId="6" borderId="12" xfId="0" applyFill="1" applyBorder="1"/>
    <xf numFmtId="44" fontId="0" fillId="8" borderId="0" xfId="1" applyFont="1" applyFill="1" applyBorder="1"/>
    <xf numFmtId="44" fontId="0" fillId="8" borderId="0" xfId="0" applyNumberFormat="1" applyFill="1"/>
    <xf numFmtId="44" fontId="8" fillId="0" borderId="0" xfId="0" applyNumberFormat="1" applyFont="1"/>
    <xf numFmtId="0" fontId="0" fillId="9" borderId="13" xfId="0" applyFill="1" applyBorder="1"/>
    <xf numFmtId="44" fontId="0" fillId="9" borderId="14" xfId="0" applyNumberFormat="1" applyFill="1" applyBorder="1"/>
    <xf numFmtId="44" fontId="0" fillId="9" borderId="15" xfId="0" applyNumberFormat="1" applyFill="1" applyBorder="1"/>
    <xf numFmtId="0" fontId="0" fillId="9" borderId="5" xfId="0" applyFill="1" applyBorder="1"/>
    <xf numFmtId="0" fontId="0" fillId="9" borderId="0" xfId="0" applyFill="1"/>
    <xf numFmtId="0" fontId="0" fillId="10" borderId="0" xfId="0" applyFill="1"/>
    <xf numFmtId="8" fontId="0" fillId="10" borderId="0" xfId="0" applyNumberFormat="1" applyFill="1"/>
    <xf numFmtId="44" fontId="0" fillId="0" borderId="16" xfId="0" applyNumberFormat="1" applyBorder="1"/>
    <xf numFmtId="44" fontId="0" fillId="11" borderId="16" xfId="0" applyNumberFormat="1" applyFill="1" applyBorder="1"/>
    <xf numFmtId="0" fontId="0" fillId="4" borderId="9" xfId="0" applyFill="1" applyBorder="1" applyAlignment="1">
      <alignment horizontal="center" textRotation="180"/>
    </xf>
    <xf numFmtId="0" fontId="0" fillId="4" borderId="6" xfId="0" applyFill="1" applyBorder="1" applyAlignment="1">
      <alignment horizontal="center" textRotation="180"/>
    </xf>
    <xf numFmtId="0" fontId="9" fillId="14" borderId="0" xfId="0" applyFont="1" applyFill="1" applyAlignment="1">
      <alignment horizontal="left" wrapText="1"/>
    </xf>
    <xf numFmtId="0" fontId="9" fillId="14" borderId="0" xfId="0" applyFont="1" applyFill="1" applyAlignment="1">
      <alignment horizontal="center"/>
    </xf>
    <xf numFmtId="0" fontId="0" fillId="12" borderId="5" xfId="0" applyFill="1" applyBorder="1"/>
    <xf numFmtId="44" fontId="0" fillId="0" borderId="0" xfId="1" applyFont="1" applyBorder="1"/>
    <xf numFmtId="0" fontId="0" fillId="0" borderId="0" xfId="0" applyBorder="1"/>
    <xf numFmtId="0" fontId="0" fillId="0" borderId="6" xfId="0" applyBorder="1"/>
    <xf numFmtId="0" fontId="0" fillId="10" borderId="0" xfId="0" applyFill="1" applyBorder="1"/>
    <xf numFmtId="8" fontId="0" fillId="10" borderId="6" xfId="0" applyNumberFormat="1" applyFill="1" applyBorder="1"/>
    <xf numFmtId="44" fontId="0" fillId="0" borderId="0" xfId="0" applyNumberFormat="1" applyBorder="1"/>
    <xf numFmtId="0" fontId="0" fillId="11" borderId="0" xfId="0" applyFill="1" applyBorder="1"/>
    <xf numFmtId="8" fontId="0" fillId="11" borderId="6" xfId="0" applyNumberFormat="1" applyFill="1" applyBorder="1"/>
    <xf numFmtId="0" fontId="0" fillId="13" borderId="0" xfId="0" applyFill="1" applyBorder="1"/>
    <xf numFmtId="8" fontId="0" fillId="13" borderId="6" xfId="0" applyNumberFormat="1" applyFill="1" applyBorder="1"/>
    <xf numFmtId="44" fontId="0" fillId="10" borderId="0" xfId="0" applyNumberFormat="1" applyFill="1" applyBorder="1"/>
    <xf numFmtId="0" fontId="9" fillId="14" borderId="5" xfId="0" applyFont="1" applyFill="1" applyBorder="1" applyAlignment="1">
      <alignment horizontal="left" vertical="top" wrapText="1"/>
    </xf>
    <xf numFmtId="0" fontId="9" fillId="14" borderId="0" xfId="0" applyFont="1" applyFill="1" applyBorder="1" applyAlignment="1">
      <alignment horizontal="left" vertical="top" wrapText="1"/>
    </xf>
    <xf numFmtId="0" fontId="9" fillId="14" borderId="6" xfId="0" applyFont="1" applyFill="1" applyBorder="1" applyAlignment="1">
      <alignment horizontal="left" vertical="top" wrapText="1"/>
    </xf>
    <xf numFmtId="0" fontId="0" fillId="0" borderId="7" xfId="0" applyBorder="1"/>
    <xf numFmtId="0" fontId="0" fillId="12" borderId="8" xfId="0" applyFill="1" applyBorder="1"/>
    <xf numFmtId="0" fontId="0" fillId="12" borderId="17" xfId="0" applyFill="1" applyBorder="1"/>
    <xf numFmtId="0" fontId="0" fillId="0" borderId="8" xfId="0" applyBorder="1"/>
    <xf numFmtId="0" fontId="0" fillId="0" borderId="9" xfId="0" applyBorder="1"/>
    <xf numFmtId="0" fontId="9" fillId="14" borderId="10" xfId="0" applyFont="1" applyFill="1" applyBorder="1" applyAlignment="1">
      <alignment horizontal="left" vertical="top" wrapText="1"/>
    </xf>
    <xf numFmtId="0" fontId="9" fillId="14" borderId="11" xfId="0" applyFont="1" applyFill="1" applyBorder="1" applyAlignment="1">
      <alignment horizontal="left" vertical="top" wrapText="1"/>
    </xf>
    <xf numFmtId="0" fontId="9" fillId="14" borderId="12" xfId="0" applyFont="1" applyFill="1" applyBorder="1" applyAlignment="1">
      <alignment horizontal="left" vertical="top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Current Spending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'Current Cycle Budget'!$E$2:$E$8</c:f>
              <c:strCache>
                <c:ptCount val="7"/>
                <c:pt idx="0">
                  <c:v>TS Expenses</c:v>
                </c:pt>
                <c:pt idx="1">
                  <c:v>Facilities</c:v>
                </c:pt>
                <c:pt idx="2">
                  <c:v>Fees</c:v>
                </c:pt>
                <c:pt idx="3">
                  <c:v>PR</c:v>
                </c:pt>
                <c:pt idx="4">
                  <c:v>Technology</c:v>
                </c:pt>
                <c:pt idx="5">
                  <c:v>Additional Needs</c:v>
                </c:pt>
                <c:pt idx="6">
                  <c:v>Misc.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D35-4D68-881C-2AE330D3934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D35-4D68-881C-2AE330D3934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D35-4D68-881C-2AE330D3934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D35-4D68-881C-2AE330D39341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0D35-4D68-881C-2AE330D39341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0D35-4D68-881C-2AE330D39341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0D35-4D68-881C-2AE330D39341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'Current Cycle Budget'!$E$2:$E$8</c:f>
              <c:strCache>
                <c:ptCount val="7"/>
                <c:pt idx="0">
                  <c:v>TS Expenses</c:v>
                </c:pt>
                <c:pt idx="1">
                  <c:v>Facilities</c:v>
                </c:pt>
                <c:pt idx="2">
                  <c:v>Fees</c:v>
                </c:pt>
                <c:pt idx="3">
                  <c:v>PR</c:v>
                </c:pt>
                <c:pt idx="4">
                  <c:v>Technology</c:v>
                </c:pt>
                <c:pt idx="5">
                  <c:v>Additional Needs</c:v>
                </c:pt>
                <c:pt idx="6">
                  <c:v>Misc.</c:v>
                </c:pt>
              </c:strCache>
            </c:strRef>
          </c:cat>
          <c:val>
            <c:numRef>
              <c:f>'Current Cycle Budget'!$G$2:$G$8</c:f>
              <c:numCache>
                <c:formatCode>_("$"* #,##0.00_);_("$"* \(#,##0.00\);_("$"* "-"??_);_(@_)</c:formatCode>
                <c:ptCount val="7"/>
                <c:pt idx="0">
                  <c:v>17848</c:v>
                </c:pt>
                <c:pt idx="1">
                  <c:v>2255.35</c:v>
                </c:pt>
                <c:pt idx="2">
                  <c:v>122.5</c:v>
                </c:pt>
                <c:pt idx="3">
                  <c:v>0</c:v>
                </c:pt>
                <c:pt idx="4">
                  <c:v>924.45</c:v>
                </c:pt>
                <c:pt idx="5">
                  <c:v>0</c:v>
                </c:pt>
                <c:pt idx="6">
                  <c:v>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E1-4FF9-99C6-18404FF0AD6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Current Budget vs Spending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v>Budgeted</c:v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'Current Cycle Budget'!$E$1:$E$8</c:f>
              <c:strCache>
                <c:ptCount val="8"/>
                <c:pt idx="1">
                  <c:v>TS Expenses</c:v>
                </c:pt>
                <c:pt idx="2">
                  <c:v>Facilities</c:v>
                </c:pt>
                <c:pt idx="3">
                  <c:v>Fees</c:v>
                </c:pt>
                <c:pt idx="4">
                  <c:v>PR</c:v>
                </c:pt>
                <c:pt idx="5">
                  <c:v>Technology</c:v>
                </c:pt>
                <c:pt idx="6">
                  <c:v>Additional Needs</c:v>
                </c:pt>
                <c:pt idx="7">
                  <c:v>Misc.</c:v>
                </c:pt>
              </c:strCache>
            </c:strRef>
          </c:cat>
          <c:val>
            <c:numRef>
              <c:f>'Current Cycle Budget'!$F$1:$F$8</c:f>
              <c:numCache>
                <c:formatCode>_("$"* #,##0.00_);_("$"* \(#,##0.00\);_("$"* "-"??_);_(@_)</c:formatCode>
                <c:ptCount val="8"/>
                <c:pt idx="0" formatCode="General">
                  <c:v>0</c:v>
                </c:pt>
                <c:pt idx="1">
                  <c:v>10800</c:v>
                </c:pt>
                <c:pt idx="2">
                  <c:v>13500</c:v>
                </c:pt>
                <c:pt idx="3">
                  <c:v>517.5</c:v>
                </c:pt>
                <c:pt idx="4">
                  <c:v>2250</c:v>
                </c:pt>
                <c:pt idx="5">
                  <c:v>3000</c:v>
                </c:pt>
                <c:pt idx="6">
                  <c:v>3450</c:v>
                </c:pt>
                <c:pt idx="7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997-4AD6-BF32-049DACECC39F}"/>
            </c:ext>
          </c:extLst>
        </c:ser>
        <c:ser>
          <c:idx val="1"/>
          <c:order val="1"/>
          <c:tx>
            <c:v>Spent</c:v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'Current Cycle Budget'!$E$1:$E$8</c:f>
              <c:strCache>
                <c:ptCount val="8"/>
                <c:pt idx="1">
                  <c:v>TS Expenses</c:v>
                </c:pt>
                <c:pt idx="2">
                  <c:v>Facilities</c:v>
                </c:pt>
                <c:pt idx="3">
                  <c:v>Fees</c:v>
                </c:pt>
                <c:pt idx="4">
                  <c:v>PR</c:v>
                </c:pt>
                <c:pt idx="5">
                  <c:v>Technology</c:v>
                </c:pt>
                <c:pt idx="6">
                  <c:v>Additional Needs</c:v>
                </c:pt>
                <c:pt idx="7">
                  <c:v>Misc.</c:v>
                </c:pt>
              </c:strCache>
            </c:strRef>
          </c:cat>
          <c:val>
            <c:numRef>
              <c:f>'Current Cycle Budget'!$G$1:$G$8</c:f>
              <c:numCache>
                <c:formatCode>_("$"* #,##0.00_);_("$"* \(#,##0.00\);_("$"* "-"??_);_(@_)</c:formatCode>
                <c:ptCount val="8"/>
                <c:pt idx="0" formatCode="General">
                  <c:v>0</c:v>
                </c:pt>
                <c:pt idx="1">
                  <c:v>17848</c:v>
                </c:pt>
                <c:pt idx="2">
                  <c:v>2255.35</c:v>
                </c:pt>
                <c:pt idx="3">
                  <c:v>122.5</c:v>
                </c:pt>
                <c:pt idx="4">
                  <c:v>0</c:v>
                </c:pt>
                <c:pt idx="5">
                  <c:v>924.45</c:v>
                </c:pt>
                <c:pt idx="6">
                  <c:v>0</c:v>
                </c:pt>
                <c:pt idx="7">
                  <c:v>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997-4AD6-BF32-049DACECC39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847858752"/>
        <c:axId val="847856352"/>
      </c:barChart>
      <c:catAx>
        <c:axId val="8478587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7856352"/>
        <c:crosses val="autoZero"/>
        <c:auto val="1"/>
        <c:lblAlgn val="ctr"/>
        <c:lblOffset val="100"/>
        <c:noMultiLvlLbl val="0"/>
      </c:catAx>
      <c:valAx>
        <c:axId val="8478563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78587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Current Budget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9BAE-44E0-9A8C-DEE23BD3129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9BAE-44E0-9A8C-DEE23BD3129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9BAE-44E0-9A8C-DEE23BD3129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9BAE-44E0-9A8C-DEE23BD3129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9BAE-44E0-9A8C-DEE23BD3129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9BAE-44E0-9A8C-DEE23BD31296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9BAE-44E0-9A8C-DEE23BD31296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'Current Cycle Budget'!$E$2:$E$8</c:f>
              <c:strCache>
                <c:ptCount val="7"/>
                <c:pt idx="0">
                  <c:v>TS Expenses</c:v>
                </c:pt>
                <c:pt idx="1">
                  <c:v>Facilities</c:v>
                </c:pt>
                <c:pt idx="2">
                  <c:v>Fees</c:v>
                </c:pt>
                <c:pt idx="3">
                  <c:v>PR</c:v>
                </c:pt>
                <c:pt idx="4">
                  <c:v>Technology</c:v>
                </c:pt>
                <c:pt idx="5">
                  <c:v>Additional Needs</c:v>
                </c:pt>
                <c:pt idx="6">
                  <c:v>Misc.</c:v>
                </c:pt>
              </c:strCache>
            </c:strRef>
          </c:cat>
          <c:val>
            <c:numRef>
              <c:f>'Current Cycle Budget'!$F$2:$F$8</c:f>
              <c:numCache>
                <c:formatCode>_("$"* #,##0.00_);_("$"* \(#,##0.00\);_("$"* "-"??_);_(@_)</c:formatCode>
                <c:ptCount val="7"/>
                <c:pt idx="0">
                  <c:v>10800</c:v>
                </c:pt>
                <c:pt idx="1">
                  <c:v>13500</c:v>
                </c:pt>
                <c:pt idx="2">
                  <c:v>517.5</c:v>
                </c:pt>
                <c:pt idx="3">
                  <c:v>2250</c:v>
                </c:pt>
                <c:pt idx="4">
                  <c:v>3000</c:v>
                </c:pt>
                <c:pt idx="5">
                  <c:v>3450</c:v>
                </c:pt>
                <c:pt idx="6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CD-4D86-8CD5-3B8FC23864F3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Income vs Expenses Per Meeting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'Income Minus Expenses'!$B$1</c:f>
              <c:strCache>
                <c:ptCount val="1"/>
                <c:pt idx="0">
                  <c:v>Income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'Income Minus Expenses'!$A$2:$A$6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'Income Minus Expenses'!$B$2:$B$6</c:f>
              <c:numCache>
                <c:formatCode>"$"#,##0.00_);[Red]\("$"#,##0.00\)</c:formatCode>
                <c:ptCount val="5"/>
                <c:pt idx="0">
                  <c:v>1500</c:v>
                </c:pt>
                <c:pt idx="1">
                  <c:v>1249.9000000000001</c:v>
                </c:pt>
                <c:pt idx="2">
                  <c:v>3059.58</c:v>
                </c:pt>
                <c:pt idx="3">
                  <c:v>1236</c:v>
                </c:pt>
                <c:pt idx="4">
                  <c:v>3839.65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04-4C52-A81E-B9E48649EA6A}"/>
            </c:ext>
          </c:extLst>
        </c:ser>
        <c:ser>
          <c:idx val="1"/>
          <c:order val="1"/>
          <c:tx>
            <c:strRef>
              <c:f>'Income Minus Expenses'!$C$1</c:f>
              <c:strCache>
                <c:ptCount val="1"/>
                <c:pt idx="0">
                  <c:v>Expenses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'Income Minus Expenses'!$A$2:$A$6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'Income Minus Expenses'!$C$2:$C$6</c:f>
              <c:numCache>
                <c:formatCode>"$"#,##0.00_);[Red]\("$"#,##0.00\)</c:formatCode>
                <c:ptCount val="5"/>
                <c:pt idx="0">
                  <c:v>1680.09</c:v>
                </c:pt>
                <c:pt idx="1">
                  <c:v>12720.64</c:v>
                </c:pt>
                <c:pt idx="2">
                  <c:v>5304.7</c:v>
                </c:pt>
                <c:pt idx="3">
                  <c:v>2981.83</c:v>
                </c:pt>
                <c:pt idx="4">
                  <c:v>4909.83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C04-4C52-A81E-B9E48649EA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585128815"/>
        <c:axId val="1585126415"/>
      </c:barChart>
      <c:catAx>
        <c:axId val="158512881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5126415"/>
        <c:crosses val="autoZero"/>
        <c:auto val="1"/>
        <c:lblAlgn val="ctr"/>
        <c:lblOffset val="100"/>
        <c:noMultiLvlLbl val="0"/>
      </c:catAx>
      <c:valAx>
        <c:axId val="15851264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51288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'Income Minus Expenses'!$R$2</c:f>
              <c:strCache>
                <c:ptCount val="1"/>
                <c:pt idx="0">
                  <c:v>Difference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'Income Minus Expenses'!$Q$3:$Q$7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'Income Minus Expenses'!$R$3:$R$7</c:f>
              <c:numCache>
                <c:formatCode>"$"#,##0.00_);[Red]\("$"#,##0.00\)</c:formatCode>
                <c:ptCount val="5"/>
                <c:pt idx="0">
                  <c:v>180.09</c:v>
                </c:pt>
                <c:pt idx="1">
                  <c:v>11470.74</c:v>
                </c:pt>
                <c:pt idx="2">
                  <c:v>2245.12</c:v>
                </c:pt>
                <c:pt idx="3">
                  <c:v>1745.83</c:v>
                </c:pt>
                <c:pt idx="4">
                  <c:v>1070.18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22E-4C71-B989-694A5238A6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720419119"/>
        <c:axId val="1720424399"/>
      </c:barChart>
      <c:catAx>
        <c:axId val="172041911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0424399"/>
        <c:crosses val="autoZero"/>
        <c:auto val="1"/>
        <c:lblAlgn val="ctr"/>
        <c:lblOffset val="100"/>
        <c:noMultiLvlLbl val="0"/>
      </c:catAx>
      <c:valAx>
        <c:axId val="17204243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_);[Red]\(&quot;$&quot;#,##0.0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204191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Hypothetical</a:t>
            </a:r>
            <a:r>
              <a:rPr lang="en-US" baseline="0"/>
              <a:t> Budget Breakdown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9886-4211-8C39-7AA32D5439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9886-4211-8C39-7AA32D5439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9886-4211-8C39-7AA32D54397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9886-4211-8C39-7AA32D54397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9886-4211-8C39-7AA32D543973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9886-4211-8C39-7AA32D543973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D-9886-4211-8C39-7AA32D543973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Recommendations!$D$2:$D$8</c:f>
              <c:strCache>
                <c:ptCount val="7"/>
                <c:pt idx="0">
                  <c:v>TS Expenses</c:v>
                </c:pt>
                <c:pt idx="1">
                  <c:v>Facilities</c:v>
                </c:pt>
                <c:pt idx="2">
                  <c:v>Fees</c:v>
                </c:pt>
                <c:pt idx="3">
                  <c:v>PR</c:v>
                </c:pt>
                <c:pt idx="4">
                  <c:v>Technology</c:v>
                </c:pt>
                <c:pt idx="5">
                  <c:v>Additional Needs</c:v>
                </c:pt>
                <c:pt idx="6">
                  <c:v>Misc.</c:v>
                </c:pt>
              </c:strCache>
            </c:strRef>
          </c:cat>
          <c:val>
            <c:numRef>
              <c:f>Recommendations!$F$2:$F$8</c:f>
              <c:numCache>
                <c:formatCode>_("$"* #,##0.00_);_("$"* \(#,##0.00\);_("$"* "-"??_);_(@_)</c:formatCode>
                <c:ptCount val="7"/>
                <c:pt idx="0">
                  <c:v>6600</c:v>
                </c:pt>
                <c:pt idx="1">
                  <c:v>4500</c:v>
                </c:pt>
                <c:pt idx="2">
                  <c:v>600</c:v>
                </c:pt>
                <c:pt idx="3">
                  <c:v>0</c:v>
                </c:pt>
                <c:pt idx="4">
                  <c:v>2100</c:v>
                </c:pt>
                <c:pt idx="5">
                  <c:v>0</c:v>
                </c:pt>
                <c:pt idx="6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9886-4211-8C39-7AA32D543973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Current Status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Recommendations!$K$1</c:f>
              <c:strCache>
                <c:ptCount val="1"/>
                <c:pt idx="0">
                  <c:v>Budgeted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Recommendations!$J$2:$J$8</c:f>
              <c:strCache>
                <c:ptCount val="7"/>
                <c:pt idx="0">
                  <c:v>TS Expenses</c:v>
                </c:pt>
                <c:pt idx="1">
                  <c:v>Facilities</c:v>
                </c:pt>
                <c:pt idx="2">
                  <c:v>Fees</c:v>
                </c:pt>
                <c:pt idx="3">
                  <c:v>PR</c:v>
                </c:pt>
                <c:pt idx="4">
                  <c:v>Technology</c:v>
                </c:pt>
                <c:pt idx="5">
                  <c:v>Additional Needs</c:v>
                </c:pt>
                <c:pt idx="6">
                  <c:v>Misc.</c:v>
                </c:pt>
              </c:strCache>
            </c:strRef>
          </c:cat>
          <c:val>
            <c:numRef>
              <c:f>Recommendations!$K$2:$K$8</c:f>
              <c:numCache>
                <c:formatCode>_("$"* #,##0.00_);_("$"* \(#,##0.00\);_("$"* "-"??_);_(@_)</c:formatCode>
                <c:ptCount val="7"/>
                <c:pt idx="0">
                  <c:v>10800</c:v>
                </c:pt>
                <c:pt idx="1">
                  <c:v>13500</c:v>
                </c:pt>
                <c:pt idx="2">
                  <c:v>517.5</c:v>
                </c:pt>
                <c:pt idx="3">
                  <c:v>2250</c:v>
                </c:pt>
                <c:pt idx="4">
                  <c:v>3000</c:v>
                </c:pt>
                <c:pt idx="5">
                  <c:v>3450</c:v>
                </c:pt>
                <c:pt idx="6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B69-4543-A286-253B2CD2EB96}"/>
            </c:ext>
          </c:extLst>
        </c:ser>
        <c:ser>
          <c:idx val="1"/>
          <c:order val="1"/>
          <c:tx>
            <c:strRef>
              <c:f>Recommendations!$L$1</c:f>
              <c:strCache>
                <c:ptCount val="1"/>
                <c:pt idx="0">
                  <c:v>Spent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Recommendations!$J$2:$J$8</c:f>
              <c:strCache>
                <c:ptCount val="7"/>
                <c:pt idx="0">
                  <c:v>TS Expenses</c:v>
                </c:pt>
                <c:pt idx="1">
                  <c:v>Facilities</c:v>
                </c:pt>
                <c:pt idx="2">
                  <c:v>Fees</c:v>
                </c:pt>
                <c:pt idx="3">
                  <c:v>PR</c:v>
                </c:pt>
                <c:pt idx="4">
                  <c:v>Technology</c:v>
                </c:pt>
                <c:pt idx="5">
                  <c:v>Additional Needs</c:v>
                </c:pt>
                <c:pt idx="6">
                  <c:v>Misc.</c:v>
                </c:pt>
              </c:strCache>
            </c:strRef>
          </c:cat>
          <c:val>
            <c:numRef>
              <c:f>Recommendations!$L$2:$L$8</c:f>
              <c:numCache>
                <c:formatCode>_("$"* #,##0.00_);_("$"* \(#,##0.00\);_("$"* "-"??_);_(@_)</c:formatCode>
                <c:ptCount val="7"/>
                <c:pt idx="0">
                  <c:v>17848</c:v>
                </c:pt>
                <c:pt idx="1">
                  <c:v>2255.35</c:v>
                </c:pt>
                <c:pt idx="2">
                  <c:v>122.5</c:v>
                </c:pt>
                <c:pt idx="3">
                  <c:v>0</c:v>
                </c:pt>
                <c:pt idx="4">
                  <c:v>924.45</c:v>
                </c:pt>
                <c:pt idx="5">
                  <c:v>0</c:v>
                </c:pt>
                <c:pt idx="6">
                  <c:v>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B69-4543-A286-253B2CD2EB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794756352"/>
        <c:axId val="794758272"/>
      </c:barChart>
      <c:catAx>
        <c:axId val="79475635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4758272"/>
        <c:crosses val="autoZero"/>
        <c:auto val="1"/>
        <c:lblAlgn val="ctr"/>
        <c:lblOffset val="100"/>
        <c:noMultiLvlLbl val="0"/>
      </c:catAx>
      <c:valAx>
        <c:axId val="7947582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947563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Current</a:t>
            </a:r>
            <a:r>
              <a:rPr lang="en-US" baseline="0"/>
              <a:t> Budget Breakdown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0843-4280-97B3-6B7C322AC62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0843-4280-97B3-6B7C322AC62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0843-4280-97B3-6B7C322AC62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0843-4280-97B3-6B7C322AC62A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0843-4280-97B3-6B7C322AC62A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0843-4280-97B3-6B7C322AC62A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Recommendations!$J$2:$J$7</c:f>
              <c:strCache>
                <c:ptCount val="6"/>
                <c:pt idx="0">
                  <c:v>TS Expenses</c:v>
                </c:pt>
                <c:pt idx="1">
                  <c:v>Facilities</c:v>
                </c:pt>
                <c:pt idx="2">
                  <c:v>Fees</c:v>
                </c:pt>
                <c:pt idx="3">
                  <c:v>PR</c:v>
                </c:pt>
                <c:pt idx="4">
                  <c:v>Technology</c:v>
                </c:pt>
                <c:pt idx="5">
                  <c:v>Additional Needs</c:v>
                </c:pt>
              </c:strCache>
            </c:strRef>
          </c:cat>
          <c:val>
            <c:numRef>
              <c:f>Recommendations!$K$2:$K$7</c:f>
              <c:numCache>
                <c:formatCode>_("$"* #,##0.00_);_("$"* \(#,##0.00\);_("$"* "-"??_);_(@_)</c:formatCode>
                <c:ptCount val="6"/>
                <c:pt idx="0">
                  <c:v>10800</c:v>
                </c:pt>
                <c:pt idx="1">
                  <c:v>13500</c:v>
                </c:pt>
                <c:pt idx="2">
                  <c:v>517.5</c:v>
                </c:pt>
                <c:pt idx="3">
                  <c:v>2250</c:v>
                </c:pt>
                <c:pt idx="4">
                  <c:v>3000</c:v>
                </c:pt>
                <c:pt idx="5">
                  <c:v>3450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0843-4280-97B3-6B7C322AC62A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3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606425</xdr:colOff>
      <xdr:row>17</xdr:row>
      <xdr:rowOff>31750</xdr:rowOff>
    </xdr:from>
    <xdr:to>
      <xdr:col>9</xdr:col>
      <xdr:colOff>104775</xdr:colOff>
      <xdr:row>32</xdr:row>
      <xdr:rowOff>12700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4EF3207-788E-C949-5C02-A11EFD60932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142874</xdr:colOff>
      <xdr:row>0</xdr:row>
      <xdr:rowOff>57150</xdr:rowOff>
    </xdr:from>
    <xdr:to>
      <xdr:col>26</xdr:col>
      <xdr:colOff>234950</xdr:colOff>
      <xdr:row>21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E207B70-232A-3A15-85E1-61418B351E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17</xdr:row>
      <xdr:rowOff>31750</xdr:rowOff>
    </xdr:from>
    <xdr:to>
      <xdr:col>3</xdr:col>
      <xdr:colOff>533400</xdr:colOff>
      <xdr:row>32</xdr:row>
      <xdr:rowOff>12700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C7199CB8-BCA3-BCE4-9583-51E2E1FA28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60325</xdr:colOff>
      <xdr:row>6</xdr:row>
      <xdr:rowOff>152400</xdr:rowOff>
    </xdr:from>
    <xdr:to>
      <xdr:col>5</xdr:col>
      <xdr:colOff>371475</xdr:colOff>
      <xdr:row>21</xdr:row>
      <xdr:rowOff>133350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5337838-B9A6-C924-9483-6FEEE3A691E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428625</xdr:colOff>
      <xdr:row>6</xdr:row>
      <xdr:rowOff>152400</xdr:rowOff>
    </xdr:from>
    <xdr:to>
      <xdr:col>12</xdr:col>
      <xdr:colOff>606425</xdr:colOff>
      <xdr:row>21</xdr:row>
      <xdr:rowOff>133350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F68B0D9-0562-6FAF-6113-FC0CC4DAB6A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98425</xdr:colOff>
      <xdr:row>11</xdr:row>
      <xdr:rowOff>19050</xdr:rowOff>
    </xdr:from>
    <xdr:to>
      <xdr:col>8</xdr:col>
      <xdr:colOff>180975</xdr:colOff>
      <xdr:row>26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A1C24FE-6A77-48D3-89A7-E554151C9ED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587375</xdr:colOff>
      <xdr:row>26</xdr:row>
      <xdr:rowOff>12700</xdr:rowOff>
    </xdr:from>
    <xdr:to>
      <xdr:col>5</xdr:col>
      <xdr:colOff>593725</xdr:colOff>
      <xdr:row>40</xdr:row>
      <xdr:rowOff>177800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3F7BA82-C8DE-5256-68AB-A9F8F648C7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596900</xdr:colOff>
      <xdr:row>26</xdr:row>
      <xdr:rowOff>6350</xdr:rowOff>
    </xdr:from>
    <xdr:to>
      <xdr:col>11</xdr:col>
      <xdr:colOff>387350</xdr:colOff>
      <xdr:row>40</xdr:row>
      <xdr:rowOff>171450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7FA4DEF-6B9D-4212-9C2C-C5901BD395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FB6FA-5441-48DF-A928-8EAEFE51660A}">
  <dimension ref="A1:I17"/>
  <sheetViews>
    <sheetView tabSelected="1" workbookViewId="0">
      <selection activeCell="D1" sqref="D1:F9"/>
    </sheetView>
  </sheetViews>
  <sheetFormatPr defaultRowHeight="14.5" x14ac:dyDescent="0.35"/>
  <cols>
    <col min="1" max="1" width="21.1796875" customWidth="1"/>
    <col min="2" max="2" width="17.7265625" style="32" customWidth="1"/>
    <col min="3" max="3" width="18.90625" style="32" customWidth="1"/>
    <col min="5" max="5" width="16.54296875" customWidth="1"/>
    <col min="6" max="6" width="12.81640625" customWidth="1"/>
    <col min="7" max="7" width="13.08984375" customWidth="1"/>
    <col min="8" max="8" width="14.6328125" customWidth="1"/>
    <col min="9" max="9" width="11.1796875" bestFit="1" customWidth="1"/>
    <col min="14" max="14" width="18.08984375" customWidth="1"/>
    <col min="15" max="15" width="16.36328125" customWidth="1"/>
    <col min="16" max="16" width="16" customWidth="1"/>
  </cols>
  <sheetData>
    <row r="1" spans="1:9" x14ac:dyDescent="0.35">
      <c r="A1" s="39" t="s">
        <v>73</v>
      </c>
      <c r="B1" s="46" t="s">
        <v>74</v>
      </c>
      <c r="C1" s="46" t="s">
        <v>81</v>
      </c>
      <c r="E1" s="44"/>
      <c r="F1" s="40" t="s">
        <v>82</v>
      </c>
      <c r="G1" s="40" t="s">
        <v>83</v>
      </c>
      <c r="H1" s="61" t="s">
        <v>89</v>
      </c>
      <c r="I1" s="33"/>
    </row>
    <row r="2" spans="1:9" x14ac:dyDescent="0.35">
      <c r="A2" s="39" t="s">
        <v>66</v>
      </c>
      <c r="B2" s="32">
        <v>13500</v>
      </c>
      <c r="C2" s="32">
        <v>2255.35</v>
      </c>
      <c r="E2" s="45" t="s">
        <v>79</v>
      </c>
      <c r="F2" s="49">
        <v>10800</v>
      </c>
      <c r="G2" s="51">
        <v>17848</v>
      </c>
      <c r="H2" s="62"/>
      <c r="I2" s="33"/>
    </row>
    <row r="3" spans="1:9" x14ac:dyDescent="0.35">
      <c r="A3" s="39" t="s">
        <v>67</v>
      </c>
      <c r="B3" s="32">
        <v>4800</v>
      </c>
      <c r="C3" s="32">
        <v>15424.74</v>
      </c>
      <c r="E3" s="45" t="s">
        <v>80</v>
      </c>
      <c r="F3" s="49">
        <v>13500</v>
      </c>
      <c r="G3" s="51">
        <v>2255.35</v>
      </c>
      <c r="H3" s="62"/>
      <c r="I3" s="33"/>
    </row>
    <row r="4" spans="1:9" x14ac:dyDescent="0.35">
      <c r="A4" s="39" t="s">
        <v>68</v>
      </c>
      <c r="B4" s="32">
        <v>4000</v>
      </c>
      <c r="C4" s="32">
        <v>2287.2600000000002</v>
      </c>
      <c r="E4" s="45" t="s">
        <v>76</v>
      </c>
      <c r="F4" s="50">
        <v>517.5</v>
      </c>
      <c r="G4" s="51">
        <v>122.5</v>
      </c>
      <c r="H4" s="62"/>
      <c r="I4" s="33"/>
    </row>
    <row r="5" spans="1:9" x14ac:dyDescent="0.35">
      <c r="A5" s="39" t="s">
        <v>69</v>
      </c>
      <c r="B5" s="32">
        <v>2000</v>
      </c>
      <c r="C5" s="32">
        <v>136</v>
      </c>
      <c r="E5" s="45" t="s">
        <v>77</v>
      </c>
      <c r="F5" s="50">
        <v>2250</v>
      </c>
      <c r="G5" s="51">
        <f>J11</f>
        <v>0</v>
      </c>
      <c r="H5" s="62"/>
      <c r="I5" s="33"/>
    </row>
    <row r="6" spans="1:9" x14ac:dyDescent="0.35">
      <c r="A6" s="39" t="s">
        <v>70</v>
      </c>
      <c r="B6" s="32">
        <v>3000</v>
      </c>
      <c r="C6" s="32">
        <v>924.45</v>
      </c>
      <c r="E6" s="45" t="s">
        <v>70</v>
      </c>
      <c r="F6" s="50">
        <v>3000</v>
      </c>
      <c r="G6" s="51">
        <v>924.45</v>
      </c>
      <c r="H6" s="62"/>
      <c r="I6" s="33"/>
    </row>
    <row r="7" spans="1:9" x14ac:dyDescent="0.35">
      <c r="A7" s="39" t="s">
        <v>62</v>
      </c>
      <c r="B7" s="32">
        <v>367.5</v>
      </c>
      <c r="C7" s="32">
        <v>122.5</v>
      </c>
      <c r="E7" s="45" t="s">
        <v>64</v>
      </c>
      <c r="F7" s="50">
        <v>3450</v>
      </c>
      <c r="G7" s="51">
        <f>SUM(J9:J10)</f>
        <v>0</v>
      </c>
      <c r="H7" s="62"/>
      <c r="I7" s="33"/>
    </row>
    <row r="8" spans="1:9" x14ac:dyDescent="0.35">
      <c r="A8" s="39" t="s">
        <v>63</v>
      </c>
      <c r="B8" s="32">
        <v>150</v>
      </c>
      <c r="C8" s="32">
        <v>0</v>
      </c>
      <c r="E8" s="45" t="s">
        <v>78</v>
      </c>
      <c r="F8" s="50">
        <v>450</v>
      </c>
      <c r="G8" s="51">
        <v>85</v>
      </c>
      <c r="H8" s="62"/>
    </row>
    <row r="9" spans="1:9" x14ac:dyDescent="0.35">
      <c r="A9" s="39" t="s">
        <v>64</v>
      </c>
      <c r="B9" s="32">
        <v>3000</v>
      </c>
      <c r="C9" s="32">
        <v>0</v>
      </c>
      <c r="E9" s="52" t="s">
        <v>88</v>
      </c>
      <c r="F9" s="53">
        <f>SUM(F2:F8)</f>
        <v>33967.5</v>
      </c>
      <c r="G9" s="54">
        <f>SUM(G2:G8)</f>
        <v>21235.3</v>
      </c>
      <c r="H9" s="43"/>
    </row>
    <row r="10" spans="1:9" x14ac:dyDescent="0.35">
      <c r="A10" s="39" t="s">
        <v>65</v>
      </c>
      <c r="B10" s="32">
        <v>450</v>
      </c>
      <c r="C10" s="32">
        <v>0</v>
      </c>
      <c r="E10" s="55" t="s">
        <v>90</v>
      </c>
      <c r="F10" s="56"/>
      <c r="G10" s="56"/>
      <c r="H10" s="43"/>
    </row>
    <row r="11" spans="1:9" ht="15" thickBot="1" x14ac:dyDescent="0.4">
      <c r="A11" s="39" t="s">
        <v>71</v>
      </c>
      <c r="B11" s="32">
        <v>2250</v>
      </c>
      <c r="C11" s="32">
        <v>0</v>
      </c>
      <c r="E11" s="41" t="s">
        <v>60</v>
      </c>
      <c r="F11" s="42">
        <f>SUM('Income Minus Expenses'!B2:B6)</f>
        <v>10885.13</v>
      </c>
      <c r="G11" s="47"/>
      <c r="H11" s="48"/>
    </row>
    <row r="12" spans="1:9" ht="15" thickTop="1" x14ac:dyDescent="0.35">
      <c r="A12" s="39" t="s">
        <v>72</v>
      </c>
      <c r="B12" s="32">
        <v>450</v>
      </c>
      <c r="C12" s="32">
        <v>85</v>
      </c>
    </row>
    <row r="13" spans="1:9" ht="14.5" customHeight="1" x14ac:dyDescent="0.35">
      <c r="E13" s="63" t="s">
        <v>95</v>
      </c>
      <c r="F13" s="63"/>
      <c r="G13" s="63"/>
      <c r="H13" s="63"/>
    </row>
    <row r="14" spans="1:9" x14ac:dyDescent="0.35">
      <c r="E14" s="63"/>
      <c r="F14" s="63"/>
      <c r="G14" s="63"/>
      <c r="H14" s="63"/>
    </row>
    <row r="15" spans="1:9" x14ac:dyDescent="0.35">
      <c r="A15" t="s">
        <v>75</v>
      </c>
      <c r="B15" s="32">
        <f>SUM(B2:B14)</f>
        <v>33967.5</v>
      </c>
      <c r="E15" s="63"/>
      <c r="F15" s="63"/>
      <c r="G15" s="63"/>
      <c r="H15" s="63"/>
    </row>
    <row r="17" spans="1:8" x14ac:dyDescent="0.35">
      <c r="A17" s="64" t="s">
        <v>96</v>
      </c>
      <c r="B17" s="64"/>
      <c r="C17" s="64"/>
      <c r="E17" s="64" t="s">
        <v>97</v>
      </c>
      <c r="F17" s="64"/>
      <c r="G17" s="64"/>
      <c r="H17" s="64"/>
    </row>
  </sheetData>
  <mergeCells count="4">
    <mergeCell ref="H1:H8"/>
    <mergeCell ref="E13:H15"/>
    <mergeCell ref="A17:C17"/>
    <mergeCell ref="E17:H1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C0E1D-FDF3-4D67-8BA9-526E0AE9A24A}">
  <dimension ref="A1:R7"/>
  <sheetViews>
    <sheetView workbookViewId="0">
      <selection activeCell="I3" sqref="I3:L6"/>
    </sheetView>
  </sheetViews>
  <sheetFormatPr defaultRowHeight="14.5" x14ac:dyDescent="0.35"/>
  <cols>
    <col min="2" max="2" width="13" customWidth="1"/>
    <col min="3" max="3" width="12.54296875" customWidth="1"/>
    <col min="4" max="4" width="18" customWidth="1"/>
    <col min="10" max="10" width="10.54296875" bestFit="1" customWidth="1"/>
    <col min="17" max="18" width="1.54296875" customWidth="1"/>
    <col min="19" max="19" width="8.7265625" customWidth="1"/>
  </cols>
  <sheetData>
    <row r="1" spans="1:18" x14ac:dyDescent="0.35">
      <c r="B1" t="s">
        <v>60</v>
      </c>
      <c r="C1" t="s">
        <v>61</v>
      </c>
      <c r="D1" t="s">
        <v>85</v>
      </c>
      <c r="F1" t="s">
        <v>86</v>
      </c>
      <c r="G1" t="s">
        <v>87</v>
      </c>
      <c r="I1" s="57" t="s">
        <v>60</v>
      </c>
      <c r="J1" s="58">
        <f>SUM(B2:B6)</f>
        <v>10885.13</v>
      </c>
    </row>
    <row r="2" spans="1:18" x14ac:dyDescent="0.35">
      <c r="A2">
        <v>1</v>
      </c>
      <c r="B2" s="31">
        <f>SUM('March 2024'!D2:D15)</f>
        <v>1500</v>
      </c>
      <c r="C2" s="35">
        <f>SUM('March 2024'!C2:C15)</f>
        <v>1680.09</v>
      </c>
      <c r="D2" s="36">
        <f>B2-C2</f>
        <v>-180.08999999999992</v>
      </c>
      <c r="F2" s="34">
        <v>45740</v>
      </c>
      <c r="G2">
        <v>1</v>
      </c>
      <c r="Q2" t="s">
        <v>86</v>
      </c>
      <c r="R2" t="s">
        <v>85</v>
      </c>
    </row>
    <row r="3" spans="1:18" ht="14.5" customHeight="1" x14ac:dyDescent="0.35">
      <c r="A3">
        <v>2</v>
      </c>
      <c r="B3" s="31">
        <f>SUM('July 2024'!D2:D15)</f>
        <v>1249.9000000000001</v>
      </c>
      <c r="C3" s="35">
        <f>SUM('July 2024'!C2:C15)</f>
        <v>12720.64</v>
      </c>
      <c r="D3" s="36">
        <f t="shared" ref="D3:D6" si="0">B3-C3</f>
        <v>-11470.74</v>
      </c>
      <c r="F3" s="34">
        <v>45862</v>
      </c>
      <c r="G3">
        <v>2</v>
      </c>
      <c r="I3" s="63" t="s">
        <v>98</v>
      </c>
      <c r="J3" s="63"/>
      <c r="K3" s="63"/>
      <c r="L3" s="63"/>
      <c r="Q3">
        <v>1</v>
      </c>
      <c r="R3" s="36">
        <v>180.09</v>
      </c>
    </row>
    <row r="4" spans="1:18" x14ac:dyDescent="0.35">
      <c r="A4">
        <v>3</v>
      </c>
      <c r="B4" s="31">
        <v>3059.58</v>
      </c>
      <c r="C4" s="35">
        <v>5304.7</v>
      </c>
      <c r="D4" s="36">
        <f t="shared" si="0"/>
        <v>-2245.12</v>
      </c>
      <c r="F4" s="34">
        <v>46015</v>
      </c>
      <c r="G4">
        <v>3</v>
      </c>
      <c r="I4" s="63"/>
      <c r="J4" s="63"/>
      <c r="K4" s="63"/>
      <c r="L4" s="63"/>
      <c r="Q4">
        <v>2</v>
      </c>
      <c r="R4" s="36">
        <v>11470.74</v>
      </c>
    </row>
    <row r="5" spans="1:18" x14ac:dyDescent="0.35">
      <c r="A5">
        <v>4</v>
      </c>
      <c r="B5" s="31">
        <v>1236</v>
      </c>
      <c r="C5" s="35">
        <v>2981.83</v>
      </c>
      <c r="D5" s="36">
        <f t="shared" si="0"/>
        <v>-1745.83</v>
      </c>
      <c r="F5" s="34">
        <v>45741</v>
      </c>
      <c r="G5">
        <v>4</v>
      </c>
      <c r="I5" s="63"/>
      <c r="J5" s="63"/>
      <c r="K5" s="63"/>
      <c r="L5" s="63"/>
      <c r="Q5">
        <v>3</v>
      </c>
      <c r="R5" s="36">
        <v>2245.12</v>
      </c>
    </row>
    <row r="6" spans="1:18" x14ac:dyDescent="0.35">
      <c r="A6">
        <v>5</v>
      </c>
      <c r="B6" s="31">
        <f>SUM('July 2025'!D2:D15)</f>
        <v>3839.65</v>
      </c>
      <c r="C6" s="35">
        <v>4909.83</v>
      </c>
      <c r="D6" s="36">
        <f t="shared" si="0"/>
        <v>-1070.1799999999998</v>
      </c>
      <c r="F6" s="34">
        <v>45863</v>
      </c>
      <c r="G6">
        <v>5</v>
      </c>
      <c r="I6" s="63"/>
      <c r="J6" s="63"/>
      <c r="K6" s="63"/>
      <c r="L6" s="63"/>
      <c r="Q6">
        <v>4</v>
      </c>
      <c r="R6" s="36">
        <v>1745.83</v>
      </c>
    </row>
    <row r="7" spans="1:18" x14ac:dyDescent="0.35">
      <c r="A7" s="34"/>
      <c r="Q7">
        <v>5</v>
      </c>
      <c r="R7" s="36">
        <v>1070.18</v>
      </c>
    </row>
  </sheetData>
  <mergeCells count="1">
    <mergeCell ref="I3:L6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2A8D1-AD6A-4F94-985C-1558FBD50D45}">
  <dimension ref="A1:L17"/>
  <sheetViews>
    <sheetView workbookViewId="0">
      <selection activeCell="J14" sqref="J14"/>
    </sheetView>
  </sheetViews>
  <sheetFormatPr defaultRowHeight="14.5" x14ac:dyDescent="0.35"/>
  <cols>
    <col min="1" max="1" width="21.1796875" customWidth="1"/>
    <col min="2" max="2" width="17.7265625" style="32" customWidth="1"/>
    <col min="4" max="4" width="16.54296875" customWidth="1"/>
    <col min="5" max="5" width="12.81640625" customWidth="1"/>
    <col min="6" max="6" width="13.90625" customWidth="1"/>
    <col min="7" max="7" width="10.54296875" customWidth="1"/>
    <col min="8" max="8" width="13.36328125" customWidth="1"/>
    <col min="10" max="10" width="15.7265625" customWidth="1"/>
    <col min="11" max="11" width="14.54296875" customWidth="1"/>
    <col min="12" max="12" width="12.81640625" customWidth="1"/>
  </cols>
  <sheetData>
    <row r="1" spans="1:12" x14ac:dyDescent="0.35">
      <c r="A1" s="37" t="s">
        <v>73</v>
      </c>
      <c r="B1" s="38" t="s">
        <v>74</v>
      </c>
      <c r="D1" s="80"/>
      <c r="E1" s="81" t="s">
        <v>94</v>
      </c>
      <c r="F1" s="82" t="s">
        <v>92</v>
      </c>
      <c r="G1" s="83"/>
      <c r="H1" s="84"/>
      <c r="K1" t="s">
        <v>82</v>
      </c>
      <c r="L1" t="s">
        <v>84</v>
      </c>
    </row>
    <row r="2" spans="1:12" x14ac:dyDescent="0.35">
      <c r="A2" t="s">
        <v>66</v>
      </c>
      <c r="B2" s="32">
        <v>13500</v>
      </c>
      <c r="D2" s="65" t="s">
        <v>79</v>
      </c>
      <c r="E2" s="66">
        <v>2200</v>
      </c>
      <c r="F2" s="59">
        <v>6600</v>
      </c>
      <c r="G2" s="67"/>
      <c r="H2" s="68"/>
      <c r="J2" t="s">
        <v>79</v>
      </c>
      <c r="K2" s="32">
        <v>10800</v>
      </c>
      <c r="L2" s="33">
        <v>17848</v>
      </c>
    </row>
    <row r="3" spans="1:12" x14ac:dyDescent="0.35">
      <c r="A3" t="s">
        <v>67</v>
      </c>
      <c r="B3" s="32">
        <v>4800</v>
      </c>
      <c r="D3" s="65" t="s">
        <v>80</v>
      </c>
      <c r="E3" s="66">
        <v>1500</v>
      </c>
      <c r="F3" s="59">
        <v>4500</v>
      </c>
      <c r="G3" s="69" t="s">
        <v>60</v>
      </c>
      <c r="H3" s="70">
        <f>SUM('Income Minus Expenses'!J1)</f>
        <v>10885.13</v>
      </c>
      <c r="J3" t="s">
        <v>80</v>
      </c>
      <c r="K3" s="32">
        <v>13500</v>
      </c>
      <c r="L3" s="33">
        <v>2255.35</v>
      </c>
    </row>
    <row r="4" spans="1:12" x14ac:dyDescent="0.35">
      <c r="A4" t="s">
        <v>68</v>
      </c>
      <c r="B4" s="32">
        <v>4000</v>
      </c>
      <c r="D4" s="65" t="s">
        <v>76</v>
      </c>
      <c r="E4" s="71">
        <v>200</v>
      </c>
      <c r="F4" s="59">
        <v>600</v>
      </c>
      <c r="G4" s="72" t="s">
        <v>91</v>
      </c>
      <c r="H4" s="73">
        <f>H3+H3*0.5</f>
        <v>16327.695</v>
      </c>
      <c r="J4" t="s">
        <v>76</v>
      </c>
      <c r="K4" s="33">
        <v>517.5</v>
      </c>
      <c r="L4" s="33">
        <v>122.5</v>
      </c>
    </row>
    <row r="5" spans="1:12" x14ac:dyDescent="0.35">
      <c r="A5" t="s">
        <v>69</v>
      </c>
      <c r="B5" s="32">
        <v>2000</v>
      </c>
      <c r="D5" s="65" t="s">
        <v>77</v>
      </c>
      <c r="E5" s="66"/>
      <c r="F5" s="59">
        <v>0</v>
      </c>
      <c r="G5" s="67"/>
      <c r="H5" s="68"/>
      <c r="J5" t="s">
        <v>77</v>
      </c>
      <c r="K5" s="33">
        <v>2250</v>
      </c>
      <c r="L5" s="33">
        <f>F12</f>
        <v>0</v>
      </c>
    </row>
    <row r="6" spans="1:12" x14ac:dyDescent="0.35">
      <c r="A6" t="s">
        <v>70</v>
      </c>
      <c r="B6" s="32">
        <v>3000</v>
      </c>
      <c r="D6" s="65" t="s">
        <v>70</v>
      </c>
      <c r="E6" s="71">
        <v>700</v>
      </c>
      <c r="F6" s="59">
        <v>2100</v>
      </c>
      <c r="G6" s="67"/>
      <c r="H6" s="68"/>
      <c r="J6" t="s">
        <v>70</v>
      </c>
      <c r="K6" s="33">
        <v>3000</v>
      </c>
      <c r="L6" s="33">
        <v>924.45</v>
      </c>
    </row>
    <row r="7" spans="1:12" x14ac:dyDescent="0.35">
      <c r="A7" t="s">
        <v>62</v>
      </c>
      <c r="B7" s="32">
        <v>367.5</v>
      </c>
      <c r="D7" s="65" t="s">
        <v>64</v>
      </c>
      <c r="E7" s="71"/>
      <c r="F7" s="59">
        <v>0</v>
      </c>
      <c r="G7" s="74" t="s">
        <v>93</v>
      </c>
      <c r="H7" s="75">
        <f>H4-F9</f>
        <v>2077.6949999999997</v>
      </c>
      <c r="J7" t="s">
        <v>64</v>
      </c>
      <c r="K7" s="33">
        <v>3450</v>
      </c>
      <c r="L7" s="33">
        <f>SUM(F10:F11)</f>
        <v>0</v>
      </c>
    </row>
    <row r="8" spans="1:12" x14ac:dyDescent="0.35">
      <c r="A8" t="s">
        <v>63</v>
      </c>
      <c r="B8" s="32">
        <v>150</v>
      </c>
      <c r="D8" s="65" t="s">
        <v>78</v>
      </c>
      <c r="E8" s="71">
        <v>150</v>
      </c>
      <c r="F8" s="59">
        <v>450</v>
      </c>
      <c r="G8" s="67"/>
      <c r="H8" s="68"/>
      <c r="J8" t="s">
        <v>78</v>
      </c>
      <c r="K8" s="33">
        <v>450</v>
      </c>
      <c r="L8" s="33">
        <v>85</v>
      </c>
    </row>
    <row r="9" spans="1:12" x14ac:dyDescent="0.35">
      <c r="A9" t="s">
        <v>64</v>
      </c>
      <c r="B9" s="32">
        <v>3000</v>
      </c>
      <c r="D9" s="65" t="s">
        <v>88</v>
      </c>
      <c r="E9" s="76">
        <f>SUM(E2:E8)</f>
        <v>4750</v>
      </c>
      <c r="F9" s="60">
        <f>SUM(F2:F8)</f>
        <v>14250</v>
      </c>
      <c r="G9" s="67"/>
      <c r="H9" s="68"/>
    </row>
    <row r="10" spans="1:12" ht="14.5" customHeight="1" x14ac:dyDescent="0.35">
      <c r="A10" t="s">
        <v>65</v>
      </c>
      <c r="B10" s="32">
        <v>450</v>
      </c>
      <c r="D10" s="77" t="s">
        <v>101</v>
      </c>
      <c r="E10" s="78"/>
      <c r="F10" s="78"/>
      <c r="G10" s="78"/>
      <c r="H10" s="79"/>
      <c r="J10" s="64" t="s">
        <v>100</v>
      </c>
      <c r="K10" s="64"/>
      <c r="L10" s="64"/>
    </row>
    <row r="11" spans="1:12" x14ac:dyDescent="0.35">
      <c r="A11" t="s">
        <v>71</v>
      </c>
      <c r="B11" s="32">
        <v>2000</v>
      </c>
      <c r="D11" s="77"/>
      <c r="E11" s="78"/>
      <c r="F11" s="78"/>
      <c r="G11" s="78"/>
      <c r="H11" s="79"/>
    </row>
    <row r="12" spans="1:12" ht="15" thickBot="1" x14ac:dyDescent="0.4">
      <c r="A12" t="s">
        <v>72</v>
      </c>
      <c r="B12" s="32">
        <v>450</v>
      </c>
      <c r="D12" s="85"/>
      <c r="E12" s="86"/>
      <c r="F12" s="86"/>
      <c r="G12" s="86"/>
      <c r="H12" s="87"/>
    </row>
    <row r="13" spans="1:12" ht="15" thickTop="1" x14ac:dyDescent="0.35"/>
    <row r="15" spans="1:12" x14ac:dyDescent="0.35">
      <c r="A15" t="s">
        <v>75</v>
      </c>
      <c r="B15" s="32">
        <f>SUM(B2:B14)</f>
        <v>33717.5</v>
      </c>
    </row>
    <row r="17" spans="1:2" x14ac:dyDescent="0.35">
      <c r="A17" s="64" t="s">
        <v>99</v>
      </c>
      <c r="B17" s="64"/>
    </row>
  </sheetData>
  <mergeCells count="3">
    <mergeCell ref="A17:B17"/>
    <mergeCell ref="J10:L10"/>
    <mergeCell ref="D10:H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A5126-2D1D-4198-A1FE-51513AF2D67B}">
  <dimension ref="A1:F11"/>
  <sheetViews>
    <sheetView workbookViewId="0">
      <selection activeCell="G1" sqref="G1:H1"/>
    </sheetView>
  </sheetViews>
  <sheetFormatPr defaultRowHeight="14.5" x14ac:dyDescent="0.35"/>
  <cols>
    <col min="1" max="1" width="10.453125" bestFit="1" customWidth="1"/>
    <col min="2" max="2" width="37.1796875" bestFit="1" customWidth="1"/>
    <col min="3" max="3" width="11.453125" bestFit="1" customWidth="1"/>
    <col min="4" max="4" width="10" bestFit="1" customWidth="1"/>
    <col min="7" max="7" width="9.54296875" bestFit="1" customWidth="1"/>
  </cols>
  <sheetData>
    <row r="1" spans="1:6" ht="15" thickBot="1" x14ac:dyDescent="0.4">
      <c r="A1" s="6" t="s">
        <v>0</v>
      </c>
      <c r="B1" s="7" t="s">
        <v>1</v>
      </c>
      <c r="C1" s="7" t="s">
        <v>2</v>
      </c>
      <c r="D1" s="7" t="s">
        <v>3</v>
      </c>
      <c r="F1" s="28" t="s">
        <v>60</v>
      </c>
    </row>
    <row r="2" spans="1:6" ht="15" thickBot="1" x14ac:dyDescent="0.4">
      <c r="A2" s="8">
        <v>45322</v>
      </c>
      <c r="B2" s="9" t="s">
        <v>4</v>
      </c>
      <c r="C2" s="10"/>
      <c r="D2" s="11">
        <v>1500</v>
      </c>
      <c r="F2" s="29" t="s">
        <v>61</v>
      </c>
    </row>
    <row r="3" spans="1:6" ht="15" thickBot="1" x14ac:dyDescent="0.4">
      <c r="A3" s="8">
        <v>45369</v>
      </c>
      <c r="B3" s="9" t="s">
        <v>5</v>
      </c>
      <c r="C3" s="11">
        <v>839.89</v>
      </c>
      <c r="D3" s="10"/>
    </row>
    <row r="4" spans="1:6" ht="15" thickBot="1" x14ac:dyDescent="0.4">
      <c r="A4" s="12"/>
      <c r="B4" s="13" t="s">
        <v>6</v>
      </c>
      <c r="C4" s="10"/>
      <c r="D4" s="10"/>
    </row>
    <row r="5" spans="1:6" ht="15" thickBot="1" x14ac:dyDescent="0.4">
      <c r="A5" s="12"/>
      <c r="B5" s="13" t="s">
        <v>7</v>
      </c>
      <c r="C5" s="10"/>
      <c r="D5" s="10"/>
    </row>
    <row r="6" spans="1:6" ht="15" thickBot="1" x14ac:dyDescent="0.4">
      <c r="A6" s="12"/>
      <c r="B6" s="13" t="s">
        <v>8</v>
      </c>
      <c r="C6" s="10"/>
      <c r="D6" s="10"/>
    </row>
    <row r="7" spans="1:6" ht="15" thickBot="1" x14ac:dyDescent="0.4">
      <c r="A7" s="8">
        <v>45369</v>
      </c>
      <c r="B7" s="9" t="s">
        <v>9</v>
      </c>
      <c r="C7" s="11">
        <v>504.46</v>
      </c>
      <c r="D7" s="10"/>
    </row>
    <row r="8" spans="1:6" ht="16" thickBot="1" x14ac:dyDescent="0.4">
      <c r="A8" s="12"/>
      <c r="B8" s="14" t="s">
        <v>10</v>
      </c>
      <c r="C8" s="10"/>
      <c r="D8" s="10"/>
    </row>
    <row r="9" spans="1:6" ht="15" thickBot="1" x14ac:dyDescent="0.4">
      <c r="A9" s="8">
        <v>45370</v>
      </c>
      <c r="B9" s="9" t="s">
        <v>11</v>
      </c>
      <c r="C9" s="15">
        <v>300</v>
      </c>
      <c r="D9" s="10"/>
    </row>
    <row r="10" spans="1:6" ht="15" thickBot="1" x14ac:dyDescent="0.4">
      <c r="A10" s="16">
        <v>45373</v>
      </c>
      <c r="B10" s="17" t="s">
        <v>12</v>
      </c>
      <c r="C10" s="10">
        <v>35.74</v>
      </c>
      <c r="D10" s="10"/>
    </row>
    <row r="11" spans="1:6" ht="28.5" thickBot="1" x14ac:dyDescent="0.4">
      <c r="A11" s="18" t="s">
        <v>13</v>
      </c>
      <c r="B11" s="19" t="s">
        <v>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330EF-F9DD-4DD9-92C3-2CFF578ACEE8}">
  <dimension ref="A1:F14"/>
  <sheetViews>
    <sheetView workbookViewId="0">
      <selection activeCell="G1" sqref="G1:H1"/>
    </sheetView>
  </sheetViews>
  <sheetFormatPr defaultRowHeight="14.5" x14ac:dyDescent="0.35"/>
  <cols>
    <col min="1" max="1" width="10.453125" bestFit="1" customWidth="1"/>
    <col min="2" max="2" width="37.1796875" bestFit="1" customWidth="1"/>
    <col min="3" max="3" width="11.453125" bestFit="1" customWidth="1"/>
    <col min="4" max="4" width="10" bestFit="1" customWidth="1"/>
    <col min="7" max="7" width="12.453125" customWidth="1"/>
  </cols>
  <sheetData>
    <row r="1" spans="1:6" ht="15" thickBot="1" x14ac:dyDescent="0.4">
      <c r="A1" s="6" t="s">
        <v>0</v>
      </c>
      <c r="B1" s="7" t="s">
        <v>1</v>
      </c>
      <c r="C1" s="7" t="s">
        <v>2</v>
      </c>
      <c r="D1" s="7" t="s">
        <v>3</v>
      </c>
      <c r="F1" s="28" t="s">
        <v>60</v>
      </c>
    </row>
    <row r="2" spans="1:6" ht="15" thickBot="1" x14ac:dyDescent="0.4">
      <c r="A2" s="1" t="s">
        <v>0</v>
      </c>
      <c r="B2" s="2" t="s">
        <v>1</v>
      </c>
      <c r="C2" s="2" t="s">
        <v>2</v>
      </c>
      <c r="D2" s="2" t="s">
        <v>3</v>
      </c>
      <c r="F2" s="29" t="s">
        <v>61</v>
      </c>
    </row>
    <row r="3" spans="1:6" ht="15" thickBot="1" x14ac:dyDescent="0.4">
      <c r="A3" s="5">
        <v>45407</v>
      </c>
      <c r="B3" s="3" t="s">
        <v>15</v>
      </c>
      <c r="C3" s="20">
        <v>9805.64</v>
      </c>
      <c r="D3" s="3"/>
    </row>
    <row r="4" spans="1:6" ht="15" thickBot="1" x14ac:dyDescent="0.4">
      <c r="A4" s="5">
        <v>45432</v>
      </c>
      <c r="B4" s="3" t="s">
        <v>16</v>
      </c>
      <c r="C4" s="3"/>
      <c r="D4" s="3">
        <v>164.9</v>
      </c>
    </row>
    <row r="5" spans="1:6" ht="15" thickBot="1" x14ac:dyDescent="0.4">
      <c r="A5" s="4"/>
      <c r="B5" s="21" t="s">
        <v>17</v>
      </c>
      <c r="C5" s="3"/>
      <c r="D5" s="3"/>
    </row>
    <row r="6" spans="1:6" ht="15" thickBot="1" x14ac:dyDescent="0.4">
      <c r="A6" s="4"/>
      <c r="B6" s="3" t="s">
        <v>18</v>
      </c>
      <c r="C6" s="3"/>
      <c r="D6" s="20">
        <v>85</v>
      </c>
    </row>
    <row r="7" spans="1:6" ht="29.5" thickBot="1" x14ac:dyDescent="0.4">
      <c r="A7" s="4"/>
      <c r="B7" s="3" t="s">
        <v>19</v>
      </c>
      <c r="C7" s="20">
        <v>122.43</v>
      </c>
      <c r="D7" s="3"/>
    </row>
    <row r="8" spans="1:6" ht="15" thickBot="1" x14ac:dyDescent="0.4">
      <c r="A8" s="4"/>
      <c r="B8" s="21" t="s">
        <v>20</v>
      </c>
      <c r="C8" s="3"/>
      <c r="D8" s="3"/>
    </row>
    <row r="9" spans="1:6" ht="29.5" thickBot="1" x14ac:dyDescent="0.4">
      <c r="A9" s="5">
        <v>45500</v>
      </c>
      <c r="B9" s="3" t="s">
        <v>21</v>
      </c>
      <c r="C9" s="20">
        <v>781.44</v>
      </c>
      <c r="D9" s="3"/>
    </row>
    <row r="10" spans="1:6" ht="29.5" thickBot="1" x14ac:dyDescent="0.4">
      <c r="A10" s="5">
        <v>45500</v>
      </c>
      <c r="B10" s="3" t="s">
        <v>22</v>
      </c>
      <c r="C10" s="20">
        <v>524.47</v>
      </c>
      <c r="D10" s="3"/>
    </row>
    <row r="11" spans="1:6" ht="15" thickBot="1" x14ac:dyDescent="0.4">
      <c r="A11" s="5">
        <v>45500</v>
      </c>
      <c r="B11" s="3" t="s">
        <v>23</v>
      </c>
      <c r="C11" s="20">
        <v>178.21</v>
      </c>
      <c r="D11" s="3"/>
    </row>
    <row r="12" spans="1:6" ht="29.5" thickBot="1" x14ac:dyDescent="0.4">
      <c r="A12" s="5">
        <v>45500</v>
      </c>
      <c r="B12" s="3" t="s">
        <v>24</v>
      </c>
      <c r="C12" s="20">
        <v>1308.45</v>
      </c>
      <c r="D12" s="3"/>
    </row>
    <row r="13" spans="1:6" ht="15" thickBot="1" x14ac:dyDescent="0.4">
      <c r="A13" s="4"/>
      <c r="B13" s="3" t="s">
        <v>25</v>
      </c>
      <c r="C13" s="3"/>
      <c r="D13" s="3"/>
    </row>
    <row r="14" spans="1:6" ht="29.5" thickBot="1" x14ac:dyDescent="0.4">
      <c r="A14" s="5">
        <v>45500</v>
      </c>
      <c r="B14" s="3" t="s">
        <v>26</v>
      </c>
      <c r="C14" s="3"/>
      <c r="D14" s="20">
        <v>1000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5BB8D-8F5F-411B-AC42-13533D58B503}">
  <dimension ref="A1:H14"/>
  <sheetViews>
    <sheetView topLeftCell="A3" workbookViewId="0">
      <selection activeCell="G1" activeCellId="1" sqref="H1 G1"/>
    </sheetView>
  </sheetViews>
  <sheetFormatPr defaultRowHeight="14.5" x14ac:dyDescent="0.35"/>
  <cols>
    <col min="1" max="1" width="10.453125" bestFit="1" customWidth="1"/>
    <col min="2" max="2" width="37.1796875" bestFit="1" customWidth="1"/>
    <col min="3" max="3" width="11.453125" bestFit="1" customWidth="1"/>
    <col min="4" max="4" width="10" bestFit="1" customWidth="1"/>
    <col min="7" max="7" width="14.26953125" customWidth="1"/>
    <col min="9" max="9" width="12.7265625" customWidth="1"/>
  </cols>
  <sheetData>
    <row r="1" spans="1:8" ht="15" thickBot="1" x14ac:dyDescent="0.4">
      <c r="A1" s="6" t="s">
        <v>0</v>
      </c>
      <c r="B1" s="7" t="s">
        <v>1</v>
      </c>
      <c r="C1" s="7" t="s">
        <v>2</v>
      </c>
      <c r="D1" s="7" t="s">
        <v>3</v>
      </c>
      <c r="F1" s="28" t="s">
        <v>60</v>
      </c>
      <c r="G1" s="31">
        <f>SUM(D2:D15)</f>
        <v>3059.58</v>
      </c>
      <c r="H1" s="30">
        <f>SUM(C2:C15)</f>
        <v>5304.7</v>
      </c>
    </row>
    <row r="2" spans="1:8" ht="15" thickBot="1" x14ac:dyDescent="0.4">
      <c r="A2" s="22">
        <v>45862</v>
      </c>
      <c r="B2" s="23" t="s">
        <v>27</v>
      </c>
      <c r="C2" s="23"/>
      <c r="D2" s="24">
        <v>85</v>
      </c>
    </row>
    <row r="3" spans="1:8" ht="29.5" thickBot="1" x14ac:dyDescent="0.4">
      <c r="A3" s="4"/>
      <c r="B3" s="3" t="s">
        <v>28</v>
      </c>
      <c r="C3" s="3">
        <v>122.43</v>
      </c>
      <c r="D3" s="3"/>
    </row>
    <row r="4" spans="1:8" ht="29.5" thickBot="1" x14ac:dyDescent="0.4">
      <c r="A4" s="4"/>
      <c r="B4" s="21" t="s">
        <v>29</v>
      </c>
      <c r="C4" s="20">
        <v>781.44</v>
      </c>
      <c r="D4" s="3"/>
    </row>
    <row r="5" spans="1:8" ht="15" thickBot="1" x14ac:dyDescent="0.4">
      <c r="A5" s="4"/>
      <c r="B5" s="3" t="s">
        <v>30</v>
      </c>
      <c r="C5" s="20">
        <v>524.47</v>
      </c>
      <c r="D5" s="3"/>
    </row>
    <row r="6" spans="1:8" ht="29.5" thickBot="1" x14ac:dyDescent="0.4">
      <c r="A6" s="4"/>
      <c r="B6" s="3" t="s">
        <v>31</v>
      </c>
      <c r="C6" s="20">
        <v>1308.45</v>
      </c>
      <c r="D6" s="3"/>
    </row>
    <row r="7" spans="1:8" ht="29.5" thickBot="1" x14ac:dyDescent="0.4">
      <c r="A7" s="4"/>
      <c r="B7" s="21" t="s">
        <v>32</v>
      </c>
      <c r="C7" s="20">
        <v>178.21</v>
      </c>
      <c r="D7" s="3"/>
    </row>
    <row r="8" spans="1:8" ht="29.5" thickBot="1" x14ac:dyDescent="0.4">
      <c r="A8" s="4"/>
      <c r="B8" s="3" t="s">
        <v>33</v>
      </c>
      <c r="C8" s="3"/>
      <c r="D8" s="20">
        <v>1000</v>
      </c>
    </row>
    <row r="9" spans="1:8" ht="29.5" thickBot="1" x14ac:dyDescent="0.4">
      <c r="A9" s="4"/>
      <c r="B9" s="3" t="s">
        <v>34</v>
      </c>
      <c r="C9" s="3"/>
      <c r="D9" s="20">
        <v>1130.46</v>
      </c>
    </row>
    <row r="10" spans="1:8" ht="29.5" thickBot="1" x14ac:dyDescent="0.4">
      <c r="A10" s="4"/>
      <c r="B10" s="3" t="s">
        <v>35</v>
      </c>
      <c r="C10" s="3"/>
      <c r="D10" s="20">
        <v>844.12</v>
      </c>
    </row>
    <row r="11" spans="1:8" ht="15" thickBot="1" x14ac:dyDescent="0.4">
      <c r="A11" s="4"/>
      <c r="B11" s="3" t="s">
        <v>36</v>
      </c>
      <c r="C11" s="20">
        <v>410</v>
      </c>
      <c r="D11" s="3"/>
    </row>
    <row r="12" spans="1:8" ht="29.5" thickBot="1" x14ac:dyDescent="0.4">
      <c r="A12" s="4"/>
      <c r="B12" s="3" t="s">
        <v>37</v>
      </c>
      <c r="C12" s="20">
        <v>479.7</v>
      </c>
      <c r="D12" s="3"/>
    </row>
    <row r="13" spans="1:8" ht="29.5" thickBot="1" x14ac:dyDescent="0.4">
      <c r="A13" s="4"/>
      <c r="B13" s="3" t="s">
        <v>38</v>
      </c>
      <c r="C13" s="20">
        <v>500</v>
      </c>
      <c r="D13" s="3"/>
    </row>
    <row r="14" spans="1:8" ht="26.5" thickBot="1" x14ac:dyDescent="0.4">
      <c r="A14" s="4"/>
      <c r="B14" s="25" t="s">
        <v>39</v>
      </c>
      <c r="C14" s="20">
        <v>1000</v>
      </c>
      <c r="D14" s="2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0181F1-6F11-47E2-AC87-15D11DAE2829}">
  <dimension ref="A1:H14"/>
  <sheetViews>
    <sheetView workbookViewId="0">
      <selection activeCell="G1" activeCellId="1" sqref="H1 G1"/>
    </sheetView>
  </sheetViews>
  <sheetFormatPr defaultRowHeight="14.5" x14ac:dyDescent="0.35"/>
  <cols>
    <col min="1" max="1" width="10.453125" bestFit="1" customWidth="1"/>
    <col min="2" max="2" width="37.1796875" bestFit="1" customWidth="1"/>
    <col min="3" max="3" width="11.453125" bestFit="1" customWidth="1"/>
    <col min="4" max="4" width="10" bestFit="1" customWidth="1"/>
    <col min="5" max="5" width="8.7265625" customWidth="1"/>
    <col min="7" max="7" width="12.6328125" customWidth="1"/>
  </cols>
  <sheetData>
    <row r="1" spans="1:8" ht="15" thickBot="1" x14ac:dyDescent="0.4">
      <c r="A1" s="6" t="s">
        <v>0</v>
      </c>
      <c r="B1" s="7" t="s">
        <v>1</v>
      </c>
      <c r="C1" s="7" t="s">
        <v>2</v>
      </c>
      <c r="D1" s="7" t="s">
        <v>3</v>
      </c>
      <c r="F1" s="28" t="s">
        <v>60</v>
      </c>
      <c r="G1" s="31">
        <f>SUM(D2:D15)</f>
        <v>1236</v>
      </c>
      <c r="H1" s="30">
        <f>SUM(C2:C15)</f>
        <v>2981.83</v>
      </c>
    </row>
    <row r="2" spans="1:8" ht="15" thickBot="1" x14ac:dyDescent="0.4">
      <c r="A2" s="22">
        <v>46000</v>
      </c>
      <c r="B2" s="23" t="s">
        <v>40</v>
      </c>
      <c r="C2" s="24">
        <v>136</v>
      </c>
      <c r="D2" s="23"/>
      <c r="F2" s="29" t="s">
        <v>61</v>
      </c>
    </row>
    <row r="3" spans="1:8" ht="15" thickBot="1" x14ac:dyDescent="0.4">
      <c r="A3" s="26">
        <v>46000</v>
      </c>
      <c r="B3" s="3" t="s">
        <v>41</v>
      </c>
      <c r="C3" s="20">
        <v>38.31</v>
      </c>
      <c r="D3" s="3"/>
    </row>
    <row r="4" spans="1:8" ht="29.5" thickBot="1" x14ac:dyDescent="0.4">
      <c r="A4" s="26">
        <v>46001</v>
      </c>
      <c r="B4" s="3" t="s">
        <v>42</v>
      </c>
      <c r="C4" s="20">
        <v>67.08</v>
      </c>
      <c r="D4" s="3"/>
    </row>
    <row r="5" spans="1:8" ht="29.5" thickBot="1" x14ac:dyDescent="0.4">
      <c r="A5" s="26">
        <v>46001</v>
      </c>
      <c r="B5" s="3" t="s">
        <v>29</v>
      </c>
      <c r="C5" s="20">
        <v>1145.82</v>
      </c>
      <c r="D5" s="3"/>
    </row>
    <row r="6" spans="1:8" ht="29.5" thickBot="1" x14ac:dyDescent="0.4">
      <c r="A6" s="26">
        <v>46002</v>
      </c>
      <c r="B6" s="3" t="s">
        <v>43</v>
      </c>
      <c r="C6" s="20">
        <v>857.37</v>
      </c>
      <c r="D6" s="3"/>
    </row>
    <row r="7" spans="1:8" ht="15" thickBot="1" x14ac:dyDescent="0.4">
      <c r="A7" s="4"/>
      <c r="B7" s="3"/>
      <c r="C7" s="3"/>
      <c r="D7" s="3"/>
    </row>
    <row r="8" spans="1:8" ht="29.5" thickBot="1" x14ac:dyDescent="0.4">
      <c r="A8" s="5">
        <v>45684</v>
      </c>
      <c r="B8" s="3" t="s">
        <v>44</v>
      </c>
      <c r="C8" s="20">
        <v>398</v>
      </c>
      <c r="D8" s="3"/>
    </row>
    <row r="9" spans="1:8" ht="15" thickBot="1" x14ac:dyDescent="0.4">
      <c r="A9" s="5">
        <v>45688</v>
      </c>
      <c r="B9" s="3" t="s">
        <v>45</v>
      </c>
      <c r="C9" s="20">
        <v>61.25</v>
      </c>
      <c r="D9" s="3"/>
    </row>
    <row r="10" spans="1:8" ht="15" thickBot="1" x14ac:dyDescent="0.4">
      <c r="A10" s="4"/>
      <c r="B10" s="3"/>
      <c r="C10" s="3"/>
      <c r="D10" s="3"/>
    </row>
    <row r="11" spans="1:8" ht="29.5" thickBot="1" x14ac:dyDescent="0.4">
      <c r="A11" s="26">
        <v>45706</v>
      </c>
      <c r="B11" s="3" t="s">
        <v>46</v>
      </c>
      <c r="C11" s="3"/>
      <c r="D11" s="20">
        <v>1236</v>
      </c>
    </row>
    <row r="12" spans="1:8" ht="15" thickBot="1" x14ac:dyDescent="0.4">
      <c r="A12" s="26">
        <v>45707</v>
      </c>
      <c r="B12" s="3" t="s">
        <v>47</v>
      </c>
      <c r="C12" s="20">
        <v>278</v>
      </c>
      <c r="D12" s="3"/>
    </row>
    <row r="13" spans="1:8" ht="15" thickBot="1" x14ac:dyDescent="0.4">
      <c r="A13" s="4"/>
      <c r="B13" s="3"/>
      <c r="C13" s="20"/>
      <c r="D13" s="3"/>
    </row>
    <row r="14" spans="1:8" ht="15" thickBot="1" x14ac:dyDescent="0.4">
      <c r="A14" s="4"/>
      <c r="B14" s="25"/>
      <c r="C14" s="20"/>
      <c r="D14" s="2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FBA70-4D71-49C0-9950-FD2FD55A9886}">
  <dimension ref="A1:F14"/>
  <sheetViews>
    <sheetView workbookViewId="0">
      <selection activeCell="H1" sqref="G1:H1"/>
    </sheetView>
  </sheetViews>
  <sheetFormatPr defaultRowHeight="14.5" x14ac:dyDescent="0.35"/>
  <cols>
    <col min="1" max="1" width="10.453125" bestFit="1" customWidth="1"/>
    <col min="2" max="2" width="37.1796875" bestFit="1" customWidth="1"/>
    <col min="3" max="3" width="11.453125" bestFit="1" customWidth="1"/>
    <col min="4" max="4" width="10" bestFit="1" customWidth="1"/>
    <col min="5" max="5" width="8.7265625" customWidth="1"/>
    <col min="7" max="7" width="13.54296875" customWidth="1"/>
    <col min="8" max="8" width="12.08984375" customWidth="1"/>
  </cols>
  <sheetData>
    <row r="1" spans="1:6" ht="15" thickBot="1" x14ac:dyDescent="0.4">
      <c r="A1" s="6" t="s">
        <v>0</v>
      </c>
      <c r="B1" s="7" t="s">
        <v>1</v>
      </c>
      <c r="C1" s="7" t="s">
        <v>2</v>
      </c>
      <c r="D1" s="7" t="s">
        <v>3</v>
      </c>
      <c r="F1" s="28" t="s">
        <v>60</v>
      </c>
    </row>
    <row r="2" spans="1:6" ht="29.5" thickBot="1" x14ac:dyDescent="0.4">
      <c r="A2" s="27">
        <v>45742</v>
      </c>
      <c r="B2" s="23" t="s">
        <v>48</v>
      </c>
      <c r="C2" s="24">
        <v>158</v>
      </c>
      <c r="D2" s="23"/>
      <c r="F2" s="29" t="s">
        <v>61</v>
      </c>
    </row>
    <row r="3" spans="1:6" ht="15" thickBot="1" x14ac:dyDescent="0.4">
      <c r="A3" s="5">
        <v>45747</v>
      </c>
      <c r="B3" s="3" t="s">
        <v>49</v>
      </c>
      <c r="C3" s="3"/>
      <c r="D3" s="20">
        <v>1631.68</v>
      </c>
    </row>
    <row r="4" spans="1:6" ht="29.5" thickBot="1" x14ac:dyDescent="0.4">
      <c r="A4" s="4" t="s">
        <v>50</v>
      </c>
      <c r="B4" s="3" t="s">
        <v>51</v>
      </c>
      <c r="C4" s="20">
        <v>1983.2</v>
      </c>
      <c r="D4" s="3"/>
    </row>
    <row r="5" spans="1:6" ht="15" thickBot="1" x14ac:dyDescent="0.4">
      <c r="A5" s="5">
        <v>45748</v>
      </c>
      <c r="B5" s="3" t="s">
        <v>52</v>
      </c>
      <c r="C5" s="20">
        <v>1240.26</v>
      </c>
      <c r="D5" s="3"/>
    </row>
    <row r="6" spans="1:6" ht="15" thickBot="1" x14ac:dyDescent="0.4">
      <c r="A6" s="5">
        <v>45758</v>
      </c>
      <c r="B6" s="3" t="s">
        <v>53</v>
      </c>
      <c r="C6" s="20">
        <v>500</v>
      </c>
      <c r="D6" s="3"/>
    </row>
    <row r="7" spans="1:6" ht="15" thickBot="1" x14ac:dyDescent="0.4">
      <c r="A7" s="5">
        <v>45758</v>
      </c>
      <c r="B7" s="3" t="s">
        <v>54</v>
      </c>
      <c r="C7" s="20">
        <v>413.37</v>
      </c>
      <c r="D7" s="3"/>
    </row>
    <row r="8" spans="1:6" ht="15" thickBot="1" x14ac:dyDescent="0.4">
      <c r="A8" s="5">
        <v>45758</v>
      </c>
      <c r="B8" s="3" t="s">
        <v>55</v>
      </c>
      <c r="C8" s="20">
        <v>315</v>
      </c>
      <c r="D8" s="3"/>
    </row>
    <row r="9" spans="1:6" ht="29.5" thickBot="1" x14ac:dyDescent="0.4">
      <c r="A9" s="5">
        <v>45786</v>
      </c>
      <c r="B9" s="3" t="s">
        <v>56</v>
      </c>
      <c r="C9" s="20">
        <v>300</v>
      </c>
      <c r="D9" s="3"/>
    </row>
    <row r="10" spans="1:6" ht="15" thickBot="1" x14ac:dyDescent="0.4">
      <c r="A10" s="5">
        <v>45789</v>
      </c>
      <c r="B10" s="3" t="s">
        <v>57</v>
      </c>
      <c r="C10" s="3"/>
      <c r="D10" s="20">
        <v>586.9</v>
      </c>
    </row>
    <row r="11" spans="1:6" ht="15" thickBot="1" x14ac:dyDescent="0.4">
      <c r="A11" s="5">
        <v>45796</v>
      </c>
      <c r="B11" s="3" t="s">
        <v>58</v>
      </c>
      <c r="C11" s="3"/>
      <c r="D11" s="20">
        <v>1500</v>
      </c>
    </row>
    <row r="12" spans="1:6" ht="29.5" thickBot="1" x14ac:dyDescent="0.4">
      <c r="A12" s="5">
        <v>45796</v>
      </c>
      <c r="B12" s="3" t="s">
        <v>59</v>
      </c>
      <c r="C12" s="3"/>
      <c r="D12" s="20">
        <v>121.07</v>
      </c>
    </row>
    <row r="13" spans="1:6" ht="15" thickBot="1" x14ac:dyDescent="0.4">
      <c r="A13" s="4"/>
      <c r="B13" s="3"/>
      <c r="C13" s="20"/>
      <c r="D13" s="3"/>
    </row>
    <row r="14" spans="1:6" ht="15" thickBot="1" x14ac:dyDescent="0.4">
      <c r="A14" s="4"/>
      <c r="B14" s="25"/>
      <c r="C14" s="20"/>
      <c r="D14" s="2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Current Cycle Budget</vt:lpstr>
      <vt:lpstr>Income Minus Expenses</vt:lpstr>
      <vt:lpstr>Recommendations</vt:lpstr>
      <vt:lpstr>March 2024</vt:lpstr>
      <vt:lpstr>July 2024</vt:lpstr>
      <vt:lpstr>December 2024</vt:lpstr>
      <vt:lpstr>March 2025</vt:lpstr>
      <vt:lpstr>July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Schonberg, Jacob</dc:creator>
  <cp:lastModifiedBy>Schonberg, Jacob</cp:lastModifiedBy>
  <dcterms:created xsi:type="dcterms:W3CDTF">2025-07-29T13:09:03Z</dcterms:created>
  <dcterms:modified xsi:type="dcterms:W3CDTF">2025-11-08T20:24:03Z</dcterms:modified>
</cp:coreProperties>
</file>